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SHIRLEY\BANCO CENTRAL SVM\SHIRLEY\SALINAS\KIV COWORKING\CFN\"/>
    </mc:Choice>
  </mc:AlternateContent>
  <xr:revisionPtr revIDLastSave="0" documentId="13_ncr:1_{26CE6084-8E9B-4B93-8396-BB70E49CB1EE}" xr6:coauthVersionLast="43" xr6:coauthVersionMax="43" xr10:uidLastSave="{00000000-0000-0000-0000-000000000000}"/>
  <bookViews>
    <workbookView xWindow="-120" yWindow="-120" windowWidth="20730" windowHeight="11280" xr2:uid="{A31F290E-D7DD-4E25-B608-F183AE365055}"/>
  </bookViews>
  <sheets>
    <sheet name="PRECIOS-INGRESOS" sheetId="1" r:id="rId1"/>
    <sheet name="GASTOS" sheetId="3" r:id="rId2"/>
    <sheet name="Hoja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M9" i="1" l="1"/>
  <c r="I24" i="1" l="1"/>
  <c r="C3" i="3" l="1"/>
  <c r="D3" i="3"/>
  <c r="L16" i="1"/>
  <c r="I20" i="3"/>
  <c r="H13" i="3"/>
  <c r="H10" i="3"/>
  <c r="H20" i="3" s="1"/>
  <c r="H5" i="3"/>
  <c r="C2" i="3"/>
  <c r="H14" i="1"/>
  <c r="H13" i="1"/>
  <c r="I13" i="1"/>
  <c r="J13" i="1" s="1"/>
  <c r="I14" i="1"/>
  <c r="J14" i="1" s="1"/>
  <c r="I23" i="1"/>
  <c r="J23" i="1" s="1"/>
  <c r="I22" i="1"/>
  <c r="J22" i="1" s="1"/>
  <c r="I21" i="1"/>
  <c r="J21" i="1" s="1"/>
  <c r="I20" i="1"/>
  <c r="J20" i="1" s="1"/>
  <c r="I16" i="1"/>
  <c r="J16" i="1" s="1"/>
  <c r="I15" i="1"/>
  <c r="J15" i="1" s="1"/>
  <c r="I12" i="1"/>
  <c r="J12" i="1" s="1"/>
  <c r="I11" i="1"/>
  <c r="J11" i="1" s="1"/>
  <c r="I9" i="1"/>
  <c r="J9" i="1" s="1"/>
  <c r="I8" i="1"/>
  <c r="J8" i="1" s="1"/>
  <c r="I7" i="1"/>
  <c r="J7" i="1" s="1"/>
  <c r="I6" i="1"/>
  <c r="J6" i="1" s="1"/>
  <c r="E12" i="1"/>
  <c r="J24" i="1" l="1"/>
  <c r="I25" i="1" l="1"/>
  <c r="I26" i="1" s="1"/>
  <c r="J25" i="1"/>
  <c r="J26" i="1" s="1"/>
</calcChain>
</file>

<file path=xl/sharedStrings.xml><?xml version="1.0" encoding="utf-8"?>
<sst xmlns="http://schemas.openxmlformats.org/spreadsheetml/2006/main" count="107" uniqueCount="75">
  <si>
    <t>GUAYAQUIL</t>
  </si>
  <si>
    <t>SALINAS</t>
  </si>
  <si>
    <t>PRODUCTOS</t>
  </si>
  <si>
    <t>#</t>
  </si>
  <si>
    <t>WORKSHOP Coworking</t>
  </si>
  <si>
    <t>ESPACIOS</t>
  </si>
  <si>
    <t>RUBROS</t>
  </si>
  <si>
    <t>Valor por dia ( 8 horas)</t>
  </si>
  <si>
    <t>Valor mensual</t>
  </si>
  <si>
    <t>Patio</t>
  </si>
  <si>
    <t>Workshop Suites</t>
  </si>
  <si>
    <t>Worshop master</t>
  </si>
  <si>
    <t>Hospedajes Temporales</t>
  </si>
  <si>
    <t>Valor por persona diario</t>
  </si>
  <si>
    <t>Valor familiar diario</t>
  </si>
  <si>
    <t>Fotocopias-Impresiones</t>
  </si>
  <si>
    <t xml:space="preserve"> </t>
  </si>
  <si>
    <t xml:space="preserve">MI PANAL </t>
  </si>
  <si>
    <t>Workshop</t>
  </si>
  <si>
    <t>Oficina privada amoblada con escritorio y casillero</t>
  </si>
  <si>
    <t>Escritorio asignado con gavetero y casillero</t>
  </si>
  <si>
    <t>Puesto de trabajo en el área de coworking con casillero</t>
  </si>
  <si>
    <t>valor diario</t>
  </si>
  <si>
    <t>Valor por persona  mensual</t>
  </si>
  <si>
    <t>Valor familiar mensual</t>
  </si>
  <si>
    <t>AIRBNB</t>
  </si>
  <si>
    <t>Talleres</t>
  </si>
  <si>
    <t>Refrigerios</t>
  </si>
  <si>
    <t>OLX.COM.EC</t>
  </si>
  <si>
    <t>Evento</t>
  </si>
  <si>
    <t>Eventos</t>
  </si>
  <si>
    <t>ESTUDIO DE MERCADO - PRECIOS DE SERVICIOS OFERTADOS</t>
  </si>
  <si>
    <t>valor por persona (max 20 px)</t>
  </si>
  <si>
    <t>PROYECCION MENSUAL</t>
  </si>
  <si>
    <t>TOTAL</t>
  </si>
  <si>
    <t>MENSUAL</t>
  </si>
  <si>
    <t>TRIMESTRAL</t>
  </si>
  <si>
    <t>TRIMESTRE II-2019</t>
  </si>
  <si>
    <t>TRIMESTRE III-2019</t>
  </si>
  <si>
    <t>GASTOS DE ADMINISTRACION</t>
  </si>
  <si>
    <t>SUELDOS Y SALARIOS</t>
  </si>
  <si>
    <t>BENEFICIOS SOCIALES</t>
  </si>
  <si>
    <t>SUMINISTROS DE OFICINA</t>
  </si>
  <si>
    <t>INTERNET</t>
  </si>
  <si>
    <t>GASTOS DE ARRIENDOS</t>
  </si>
  <si>
    <t>SERVICIOS BASICOS</t>
  </si>
  <si>
    <t>SRI</t>
  </si>
  <si>
    <t>X</t>
  </si>
  <si>
    <t>GASTOS DE VENTAS</t>
  </si>
  <si>
    <t>COMISIONES SOBRE VENTAS</t>
  </si>
  <si>
    <t>VIÁTICOS</t>
  </si>
  <si>
    <t>PUBLICIDAD</t>
  </si>
  <si>
    <t>TOTAL GASTOS</t>
  </si>
  <si>
    <t>RESMAS DE PAPEL</t>
  </si>
  <si>
    <t>Q</t>
  </si>
  <si>
    <t>PRECIO</t>
  </si>
  <si>
    <t>TOTAL TRIMESTRAL</t>
  </si>
  <si>
    <t>TONER</t>
  </si>
  <si>
    <t>GRAPAS</t>
  </si>
  <si>
    <t>GRAPADORA</t>
  </si>
  <si>
    <t>PERFORADORA</t>
  </si>
  <si>
    <t>CARPETAS</t>
  </si>
  <si>
    <t>PLUMAS</t>
  </si>
  <si>
    <t xml:space="preserve">LAPICES </t>
  </si>
  <si>
    <t>MARCADORES</t>
  </si>
  <si>
    <t>BORRADORES</t>
  </si>
  <si>
    <t>BORRADORES DE GOMA</t>
  </si>
  <si>
    <t>POST IT</t>
  </si>
  <si>
    <t>SACAGRAPAS</t>
  </si>
  <si>
    <t>REFRIGERIOS VENDIDOS</t>
  </si>
  <si>
    <t>RERIGERIOS INCLUIDOS</t>
  </si>
  <si>
    <t>TRANSPORTE Y MOVILIZACION</t>
  </si>
  <si>
    <t>KIV        Coworking Center</t>
  </si>
  <si>
    <t>SUBTOTAL:</t>
  </si>
  <si>
    <t>TOTAL: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</si>
</sst>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 * #,##0.00_ ;_ * \-#,##0.00_ ;_ * &quot;-&quot;??_ ;_ @_ "/>
    <numFmt numFmtId="164" formatCode="dd\-mm\-yy;@"/>
    <numFmt numFmtId="165" formatCode="_-&quot;$&quot;* #,##0.00_-;\-&quot;$&quot;* #,##0.00_-;_-&quot;$&quot;* &quot;-&quot;??_-;_-@_-"/>
    <numFmt numFmtId="166" formatCode="_-* #,##0.00_-;\-* #,##0.00_-;_-* &quot;-&quot;??_-;_-@_-"/>
    <numFmt numFmtId="167" formatCode="#,##0.0_);\(#,##0.0\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entury Gothic"/>
      <family val="2"/>
    </font>
    <font>
      <sz val="8"/>
      <color theme="1"/>
      <name val="Century Gothic"/>
      <family val="2"/>
    </font>
    <font>
      <b/>
      <sz val="12"/>
      <color theme="1"/>
      <name val="Century Gothic"/>
      <family val="2"/>
    </font>
    <font>
      <b/>
      <sz val="10"/>
      <color theme="1"/>
      <name val="Century Gothic"/>
      <family val="2"/>
    </font>
    <font>
      <b/>
      <sz val="8"/>
      <name val="Times New Roman"/>
      <family val="1"/>
    </font>
    <font>
      <sz val="12"/>
      <name val="Arial"/>
      <family val="2"/>
    </font>
    <font>
      <b/>
      <sz val="8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rgb="FFFF0000"/>
      <name val="Calibri"/>
      <family val="2"/>
      <scheme val="minor"/>
    </font>
    <font>
      <sz val="9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9" fillId="0" borderId="0"/>
  </cellStyleXfs>
  <cellXfs count="91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4" fillId="0" borderId="0" xfId="0" applyFont="1"/>
    <xf numFmtId="43" fontId="4" fillId="0" borderId="2" xfId="1" applyFont="1" applyBorder="1" applyAlignment="1">
      <alignment horizontal="center"/>
    </xf>
    <xf numFmtId="43" fontId="4" fillId="0" borderId="3" xfId="1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43" fontId="4" fillId="2" borderId="6" xfId="1" applyFont="1" applyFill="1" applyBorder="1" applyAlignment="1"/>
    <xf numFmtId="0" fontId="3" fillId="2" borderId="9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4" fillId="2" borderId="5" xfId="0" applyFont="1" applyFill="1" applyBorder="1"/>
    <xf numFmtId="0" fontId="0" fillId="2" borderId="8" xfId="0" applyFill="1" applyBorder="1" applyAlignment="1">
      <alignment horizontal="center"/>
    </xf>
    <xf numFmtId="0" fontId="4" fillId="2" borderId="4" xfId="0" applyFont="1" applyFill="1" applyBorder="1"/>
    <xf numFmtId="43" fontId="4" fillId="2" borderId="4" xfId="1" applyFont="1" applyFill="1" applyBorder="1"/>
    <xf numFmtId="43" fontId="4" fillId="2" borderId="4" xfId="1" applyFont="1" applyFill="1" applyBorder="1" applyAlignment="1">
      <alignment horizontal="center"/>
    </xf>
    <xf numFmtId="43" fontId="4" fillId="2" borderId="3" xfId="1" applyFont="1" applyFill="1" applyBorder="1"/>
    <xf numFmtId="43" fontId="4" fillId="2" borderId="3" xfId="1" applyFont="1" applyFill="1" applyBorder="1" applyAlignment="1">
      <alignment horizontal="center"/>
    </xf>
    <xf numFmtId="0" fontId="5" fillId="2" borderId="4" xfId="0" applyFont="1" applyFill="1" applyBorder="1" applyAlignment="1">
      <alignment vertical="center"/>
    </xf>
    <xf numFmtId="0" fontId="5" fillId="0" borderId="3" xfId="0" applyFont="1" applyBorder="1"/>
    <xf numFmtId="0" fontId="5" fillId="2" borderId="3" xfId="0" applyFont="1" applyFill="1" applyBorder="1"/>
    <xf numFmtId="0" fontId="5" fillId="2" borderId="6" xfId="0" applyFont="1" applyFill="1" applyBorder="1" applyAlignment="1">
      <alignment vertical="center"/>
    </xf>
    <xf numFmtId="0" fontId="2" fillId="2" borderId="10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43" fontId="4" fillId="2" borderId="11" xfId="1" applyFont="1" applyFill="1" applyBorder="1" applyAlignment="1">
      <alignment horizontal="center"/>
    </xf>
    <xf numFmtId="0" fontId="5" fillId="2" borderId="2" xfId="0" applyFont="1" applyFill="1" applyBorder="1"/>
    <xf numFmtId="43" fontId="4" fillId="2" borderId="2" xfId="1" applyFont="1" applyFill="1" applyBorder="1"/>
    <xf numFmtId="43" fontId="4" fillId="0" borderId="11" xfId="1" applyFont="1" applyBorder="1" applyAlignment="1">
      <alignment horizontal="center"/>
    </xf>
    <xf numFmtId="0" fontId="5" fillId="0" borderId="2" xfId="0" applyFont="1" applyBorder="1"/>
    <xf numFmtId="0" fontId="5" fillId="2" borderId="3" xfId="0" applyFont="1" applyFill="1" applyBorder="1" applyAlignment="1">
      <alignment vertical="center"/>
    </xf>
    <xf numFmtId="0" fontId="7" fillId="3" borderId="3" xfId="0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 vertical="center"/>
    </xf>
    <xf numFmtId="43" fontId="4" fillId="2" borderId="3" xfId="1" applyFont="1" applyFill="1" applyBorder="1" applyAlignment="1"/>
    <xf numFmtId="0" fontId="5" fillId="0" borderId="3" xfId="0" applyFont="1" applyBorder="1" applyAlignment="1">
      <alignment vertical="center"/>
    </xf>
    <xf numFmtId="43" fontId="4" fillId="0" borderId="3" xfId="1" applyFont="1" applyBorder="1" applyAlignment="1"/>
    <xf numFmtId="0" fontId="5" fillId="2" borderId="4" xfId="0" applyFont="1" applyFill="1" applyBorder="1" applyAlignment="1">
      <alignment horizontal="justify"/>
    </xf>
    <xf numFmtId="0" fontId="5" fillId="0" borderId="4" xfId="0" applyFont="1" applyBorder="1" applyAlignment="1">
      <alignment horizontal="justify"/>
    </xf>
    <xf numFmtId="0" fontId="7" fillId="0" borderId="5" xfId="0" applyFont="1" applyBorder="1"/>
    <xf numFmtId="0" fontId="7" fillId="2" borderId="6" xfId="0" applyFont="1" applyFill="1" applyBorder="1"/>
    <xf numFmtId="0" fontId="7" fillId="2" borderId="5" xfId="0" applyFont="1" applyFill="1" applyBorder="1"/>
    <xf numFmtId="0" fontId="7" fillId="0" borderId="3" xfId="0" applyFont="1" applyBorder="1"/>
    <xf numFmtId="0" fontId="7" fillId="2" borderId="3" xfId="0" applyFont="1" applyFill="1" applyBorder="1"/>
    <xf numFmtId="0" fontId="7" fillId="2" borderId="10" xfId="0" applyFont="1" applyFill="1" applyBorder="1"/>
    <xf numFmtId="0" fontId="7" fillId="0" borderId="10" xfId="0" applyFont="1" applyBorder="1"/>
    <xf numFmtId="0" fontId="7" fillId="3" borderId="3" xfId="0" applyFont="1" applyFill="1" applyBorder="1" applyAlignment="1">
      <alignment horizontal="center" vertical="justify"/>
    </xf>
    <xf numFmtId="0" fontId="7" fillId="3" borderId="4" xfId="0" applyFont="1" applyFill="1" applyBorder="1" applyAlignment="1">
      <alignment horizontal="center"/>
    </xf>
    <xf numFmtId="0" fontId="7" fillId="3" borderId="6" xfId="0" applyFont="1" applyFill="1" applyBorder="1" applyAlignment="1">
      <alignment horizontal="center"/>
    </xf>
    <xf numFmtId="43" fontId="0" fillId="0" borderId="0" xfId="1" applyFont="1"/>
    <xf numFmtId="164" fontId="0" fillId="0" borderId="0" xfId="0" applyNumberFormat="1"/>
    <xf numFmtId="0" fontId="0" fillId="0" borderId="0" xfId="0"/>
    <xf numFmtId="0" fontId="0" fillId="0" borderId="0" xfId="0" applyAlignment="1">
      <alignment horizontal="center"/>
    </xf>
    <xf numFmtId="167" fontId="10" fillId="0" borderId="0" xfId="0" applyNumberFormat="1" applyFont="1" applyFill="1" applyBorder="1" applyAlignment="1" applyProtection="1">
      <alignment horizontal="left"/>
    </xf>
    <xf numFmtId="0" fontId="8" fillId="0" borderId="0" xfId="0" applyNumberFormat="1" applyFont="1" applyFill="1" applyBorder="1" applyAlignment="1" applyProtection="1">
      <alignment horizontal="center" vertical="center"/>
    </xf>
    <xf numFmtId="167" fontId="11" fillId="5" borderId="12" xfId="0" applyNumberFormat="1" applyFont="1" applyFill="1" applyBorder="1" applyProtection="1"/>
    <xf numFmtId="165" fontId="12" fillId="5" borderId="13" xfId="3" applyFont="1" applyFill="1" applyBorder="1" applyAlignment="1" applyProtection="1">
      <alignment horizontal="right"/>
    </xf>
    <xf numFmtId="167" fontId="11" fillId="0" borderId="15" xfId="0" applyNumberFormat="1" applyFont="1" applyFill="1" applyBorder="1" applyProtection="1"/>
    <xf numFmtId="166" fontId="13" fillId="0" borderId="4" xfId="2" applyFont="1" applyFill="1" applyBorder="1" applyAlignment="1" applyProtection="1">
      <alignment vertical="center"/>
      <protection locked="0"/>
    </xf>
    <xf numFmtId="167" fontId="11" fillId="0" borderId="5" xfId="0" applyNumberFormat="1" applyFont="1" applyFill="1" applyBorder="1" applyProtection="1"/>
    <xf numFmtId="166" fontId="13" fillId="0" borderId="3" xfId="2" applyFont="1" applyFill="1" applyBorder="1" applyAlignment="1" applyProtection="1">
      <alignment vertical="center"/>
      <protection locked="0"/>
    </xf>
    <xf numFmtId="167" fontId="12" fillId="4" borderId="5" xfId="0" applyNumberFormat="1" applyFont="1" applyFill="1" applyBorder="1" applyProtection="1">
      <protection locked="0"/>
    </xf>
    <xf numFmtId="166" fontId="13" fillId="0" borderId="6" xfId="2" applyFont="1" applyFill="1" applyBorder="1" applyAlignment="1" applyProtection="1">
      <alignment vertical="center"/>
      <protection locked="0"/>
    </xf>
    <xf numFmtId="167" fontId="11" fillId="5" borderId="14" xfId="0" applyNumberFormat="1" applyFont="1" applyFill="1" applyBorder="1" applyProtection="1"/>
    <xf numFmtId="167" fontId="11" fillId="0" borderId="9" xfId="0" applyNumberFormat="1" applyFont="1" applyFill="1" applyBorder="1" applyProtection="1"/>
    <xf numFmtId="167" fontId="12" fillId="4" borderId="9" xfId="0" applyNumberFormat="1" applyFont="1" applyFill="1" applyBorder="1" applyProtection="1">
      <protection locked="0"/>
    </xf>
    <xf numFmtId="12" fontId="13" fillId="0" borderId="3" xfId="2" applyNumberFormat="1" applyFont="1" applyFill="1" applyBorder="1" applyAlignment="1" applyProtection="1">
      <alignment vertical="center"/>
      <protection locked="0"/>
    </xf>
    <xf numFmtId="167" fontId="12" fillId="6" borderId="12" xfId="0" applyNumberFormat="1" applyFont="1" applyFill="1" applyBorder="1" applyProtection="1"/>
    <xf numFmtId="165" fontId="12" fillId="6" borderId="13" xfId="3" applyFont="1" applyFill="1" applyBorder="1" applyProtection="1"/>
    <xf numFmtId="0" fontId="7" fillId="3" borderId="3" xfId="0" applyFont="1" applyFill="1" applyBorder="1" applyAlignment="1">
      <alignment vertical="center"/>
    </xf>
    <xf numFmtId="0" fontId="7" fillId="7" borderId="3" xfId="0" applyFont="1" applyFill="1" applyBorder="1" applyAlignment="1">
      <alignment horizontal="center"/>
    </xf>
    <xf numFmtId="0" fontId="7" fillId="7" borderId="3" xfId="0" applyFont="1" applyFill="1" applyBorder="1" applyAlignment="1">
      <alignment horizontal="center" vertical="justify"/>
    </xf>
    <xf numFmtId="0" fontId="4" fillId="7" borderId="0" xfId="0" applyFont="1" applyFill="1" applyAlignment="1">
      <alignment horizontal="center"/>
    </xf>
    <xf numFmtId="43" fontId="4" fillId="7" borderId="6" xfId="1" applyFont="1" applyFill="1" applyBorder="1" applyAlignment="1"/>
    <xf numFmtId="43" fontId="4" fillId="7" borderId="3" xfId="1" applyFont="1" applyFill="1" applyBorder="1" applyAlignment="1"/>
    <xf numFmtId="43" fontId="4" fillId="7" borderId="3" xfId="1" applyFont="1" applyFill="1" applyBorder="1" applyAlignment="1">
      <alignment horizontal="center"/>
    </xf>
    <xf numFmtId="43" fontId="4" fillId="7" borderId="3" xfId="1" applyFont="1" applyFill="1" applyBorder="1"/>
    <xf numFmtId="43" fontId="4" fillId="7" borderId="11" xfId="1" applyFont="1" applyFill="1" applyBorder="1" applyAlignment="1">
      <alignment horizontal="center"/>
    </xf>
    <xf numFmtId="43" fontId="4" fillId="7" borderId="4" xfId="1" applyFont="1" applyFill="1" applyBorder="1"/>
    <xf numFmtId="9" fontId="0" fillId="0" borderId="0" xfId="0" applyNumberFormat="1" applyAlignment="1">
      <alignment horizontal="center"/>
    </xf>
    <xf numFmtId="0" fontId="6" fillId="0" borderId="1" xfId="0" applyFont="1" applyBorder="1" applyAlignment="1"/>
    <xf numFmtId="0" fontId="7" fillId="3" borderId="3" xfId="0" applyFont="1" applyFill="1" applyBorder="1" applyAlignment="1">
      <alignment horizontal="center" vertical="justify"/>
    </xf>
    <xf numFmtId="0" fontId="7" fillId="3" borderId="3" xfId="0" applyFont="1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11" xfId="0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</cellXfs>
  <cellStyles count="6">
    <cellStyle name="Millares" xfId="1" builtinId="3"/>
    <cellStyle name="Millares 2" xfId="2" xr:uid="{1142811F-7B34-4BD0-A2B6-277CEF190F65}"/>
    <cellStyle name="Moneda 2" xfId="3" xr:uid="{30C1D2FA-49A0-4C06-A4F2-7C588510809C}"/>
    <cellStyle name="Normal" xfId="0" builtinId="0"/>
    <cellStyle name="Normal 27" xfId="5" xr:uid="{3E515DCB-BE42-4596-963F-F65919C42D7A}"/>
    <cellStyle name="Normal 29" xfId="4" xr:uid="{3B9860E7-73CE-47FC-A5A6-D82C034A9F9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AA1062-1C75-4DB0-BC3F-E4DAA96AA886}">
  <dimension ref="B2:M26"/>
  <sheetViews>
    <sheetView tabSelected="1" topLeftCell="A13" workbookViewId="0">
      <selection activeCell="K10" sqref="K10"/>
    </sheetView>
  </sheetViews>
  <sheetFormatPr baseColWidth="10" defaultRowHeight="15" x14ac:dyDescent="0.25"/>
  <cols>
    <col min="2" max="2" width="3" bestFit="1" customWidth="1"/>
    <col min="3" max="3" width="22.5703125" customWidth="1"/>
    <col min="4" max="4" width="23.42578125" customWidth="1"/>
    <col min="5" max="5" width="14.42578125" customWidth="1"/>
    <col min="6" max="6" width="10.5703125" bestFit="1" customWidth="1"/>
    <col min="7" max="7" width="17.7109375" customWidth="1"/>
    <col min="8" max="8" width="13" customWidth="1"/>
  </cols>
  <sheetData>
    <row r="2" spans="2:13" ht="15.75" x14ac:dyDescent="0.25">
      <c r="B2" s="90" t="s">
        <v>31</v>
      </c>
      <c r="C2" s="90"/>
      <c r="D2" s="90"/>
      <c r="E2" s="90"/>
      <c r="F2" s="90"/>
      <c r="G2" s="90"/>
      <c r="H2" s="81"/>
      <c r="I2" s="81"/>
      <c r="J2" s="81"/>
    </row>
    <row r="3" spans="2:13" x14ac:dyDescent="0.25">
      <c r="B3" s="84" t="s">
        <v>3</v>
      </c>
      <c r="C3" s="83" t="s">
        <v>2</v>
      </c>
      <c r="D3" s="83"/>
      <c r="E3" s="89" t="s">
        <v>0</v>
      </c>
      <c r="F3" s="89"/>
      <c r="G3" s="71" t="s">
        <v>1</v>
      </c>
      <c r="H3" s="82" t="s">
        <v>33</v>
      </c>
      <c r="I3" s="49" t="s">
        <v>34</v>
      </c>
      <c r="J3" s="49" t="s">
        <v>34</v>
      </c>
    </row>
    <row r="4" spans="2:13" ht="27.75" customHeight="1" x14ac:dyDescent="0.25">
      <c r="B4" s="85"/>
      <c r="C4" s="34" t="s">
        <v>5</v>
      </c>
      <c r="D4" s="34" t="s">
        <v>6</v>
      </c>
      <c r="E4" s="47" t="s">
        <v>4</v>
      </c>
      <c r="F4" s="70" t="s">
        <v>17</v>
      </c>
      <c r="G4" s="72" t="s">
        <v>72</v>
      </c>
      <c r="H4" s="82"/>
      <c r="I4" s="48" t="s">
        <v>35</v>
      </c>
      <c r="J4" s="48" t="s">
        <v>36</v>
      </c>
    </row>
    <row r="5" spans="2:13" ht="9.75" customHeight="1" x14ac:dyDescent="0.25">
      <c r="C5" s="3"/>
      <c r="D5" s="1"/>
      <c r="E5" s="2"/>
      <c r="F5" s="2"/>
      <c r="G5" s="73"/>
      <c r="M5">
        <v>17850.900000000001</v>
      </c>
    </row>
    <row r="6" spans="2:13" x14ac:dyDescent="0.25">
      <c r="B6" s="9">
        <v>1</v>
      </c>
      <c r="C6" s="41" t="s">
        <v>18</v>
      </c>
      <c r="D6" s="24" t="s">
        <v>7</v>
      </c>
      <c r="E6" s="10">
        <v>10</v>
      </c>
      <c r="F6" s="10">
        <v>15</v>
      </c>
      <c r="G6" s="74">
        <v>15</v>
      </c>
      <c r="H6" s="10">
        <v>6</v>
      </c>
      <c r="I6" s="10">
        <f>+G6*H6</f>
        <v>90</v>
      </c>
      <c r="J6" s="10">
        <f>+I6*3</f>
        <v>270</v>
      </c>
      <c r="M6">
        <v>45568</v>
      </c>
    </row>
    <row r="7" spans="2:13" ht="24" customHeight="1" x14ac:dyDescent="0.3">
      <c r="B7" s="11" t="s">
        <v>16</v>
      </c>
      <c r="C7" s="38" t="s">
        <v>21</v>
      </c>
      <c r="D7" s="32" t="s">
        <v>8</v>
      </c>
      <c r="E7" s="35"/>
      <c r="F7" s="35">
        <v>100</v>
      </c>
      <c r="G7" s="75">
        <v>100</v>
      </c>
      <c r="H7" s="35">
        <v>6</v>
      </c>
      <c r="I7" s="35">
        <f t="shared" ref="I7:I16" si="0">+G7*H7</f>
        <v>600</v>
      </c>
      <c r="J7" s="35">
        <f t="shared" ref="J7:J16" si="1">+I7*3</f>
        <v>1800</v>
      </c>
      <c r="M7">
        <v>21787.200000000001</v>
      </c>
    </row>
    <row r="8" spans="2:13" x14ac:dyDescent="0.25">
      <c r="B8" s="7">
        <v>2</v>
      </c>
      <c r="C8" s="40" t="s">
        <v>10</v>
      </c>
      <c r="D8" s="36" t="s">
        <v>7</v>
      </c>
      <c r="E8" s="37"/>
      <c r="F8" s="37">
        <v>0</v>
      </c>
      <c r="G8" s="75">
        <v>20</v>
      </c>
      <c r="H8" s="37">
        <v>6</v>
      </c>
      <c r="I8" s="37">
        <f t="shared" si="0"/>
        <v>120</v>
      </c>
      <c r="J8" s="37">
        <f t="shared" si="1"/>
        <v>360</v>
      </c>
      <c r="M8">
        <v>14524.8</v>
      </c>
    </row>
    <row r="9" spans="2:13" ht="24.75" customHeight="1" x14ac:dyDescent="0.3">
      <c r="B9" s="8" t="s">
        <v>16</v>
      </c>
      <c r="C9" s="39" t="s">
        <v>20</v>
      </c>
      <c r="D9" s="36" t="s">
        <v>8</v>
      </c>
      <c r="E9" s="37"/>
      <c r="F9" s="37">
        <v>200</v>
      </c>
      <c r="G9" s="75">
        <v>200</v>
      </c>
      <c r="H9" s="37">
        <v>6</v>
      </c>
      <c r="I9" s="37">
        <f t="shared" si="0"/>
        <v>1200</v>
      </c>
      <c r="J9" s="37">
        <f t="shared" si="1"/>
        <v>3600</v>
      </c>
      <c r="M9">
        <f>+M5+M6+M7+M8</f>
        <v>99730.900000000009</v>
      </c>
    </row>
    <row r="10" spans="2:13" x14ac:dyDescent="0.25">
      <c r="B10" s="11">
        <v>3</v>
      </c>
      <c r="C10" s="42" t="s">
        <v>11</v>
      </c>
      <c r="D10" s="32" t="s">
        <v>7</v>
      </c>
      <c r="E10" s="35"/>
      <c r="F10" s="35">
        <v>0</v>
      </c>
      <c r="G10" s="75">
        <v>25</v>
      </c>
      <c r="H10" s="35"/>
      <c r="I10" s="35"/>
      <c r="J10" s="35"/>
    </row>
    <row r="11" spans="2:13" ht="27" x14ac:dyDescent="0.3">
      <c r="B11" s="12" t="s">
        <v>16</v>
      </c>
      <c r="C11" s="38" t="s">
        <v>19</v>
      </c>
      <c r="D11" s="32" t="s">
        <v>8</v>
      </c>
      <c r="E11" s="35"/>
      <c r="F11" s="35">
        <v>500</v>
      </c>
      <c r="G11" s="75">
        <v>400</v>
      </c>
      <c r="H11" s="35">
        <v>1</v>
      </c>
      <c r="I11" s="35">
        <f t="shared" si="0"/>
        <v>400</v>
      </c>
      <c r="J11" s="35">
        <f t="shared" si="1"/>
        <v>1200</v>
      </c>
    </row>
    <row r="12" spans="2:13" ht="15.75" x14ac:dyDescent="0.3">
      <c r="B12" s="6">
        <v>4</v>
      </c>
      <c r="C12" s="43" t="s">
        <v>9</v>
      </c>
      <c r="D12" s="22" t="s">
        <v>22</v>
      </c>
      <c r="E12" s="5">
        <f>25*8</f>
        <v>200</v>
      </c>
      <c r="F12" s="5"/>
      <c r="G12" s="76">
        <v>200</v>
      </c>
      <c r="H12" s="5">
        <v>1</v>
      </c>
      <c r="I12" s="5">
        <f t="shared" si="0"/>
        <v>200</v>
      </c>
      <c r="J12" s="5">
        <f t="shared" si="1"/>
        <v>600</v>
      </c>
    </row>
    <row r="13" spans="2:13" ht="15.75" x14ac:dyDescent="0.3">
      <c r="B13" s="25">
        <v>5</v>
      </c>
      <c r="C13" s="44" t="s">
        <v>26</v>
      </c>
      <c r="D13" s="23" t="s">
        <v>32</v>
      </c>
      <c r="E13" s="19">
        <v>50</v>
      </c>
      <c r="F13" s="20"/>
      <c r="G13" s="77">
        <v>45</v>
      </c>
      <c r="H13" s="19">
        <f>15*1</f>
        <v>15</v>
      </c>
      <c r="I13" s="19">
        <f t="shared" si="0"/>
        <v>675</v>
      </c>
      <c r="J13" s="19">
        <f t="shared" si="1"/>
        <v>2025</v>
      </c>
    </row>
    <row r="14" spans="2:13" ht="15.75" x14ac:dyDescent="0.3">
      <c r="B14" s="6">
        <v>6</v>
      </c>
      <c r="C14" s="43" t="s">
        <v>30</v>
      </c>
      <c r="D14" s="22" t="s">
        <v>29</v>
      </c>
      <c r="E14" s="5">
        <v>60</v>
      </c>
      <c r="F14" s="5"/>
      <c r="G14" s="76">
        <v>55</v>
      </c>
      <c r="H14" s="5">
        <f>4*2</f>
        <v>8</v>
      </c>
      <c r="I14" s="5">
        <f t="shared" si="0"/>
        <v>440</v>
      </c>
      <c r="J14" s="5">
        <f t="shared" si="1"/>
        <v>1320</v>
      </c>
    </row>
    <row r="15" spans="2:13" ht="15.75" x14ac:dyDescent="0.3">
      <c r="B15" s="25">
        <v>7</v>
      </c>
      <c r="C15" s="45" t="s">
        <v>15</v>
      </c>
      <c r="D15" s="28"/>
      <c r="E15" s="29"/>
      <c r="F15" s="27"/>
      <c r="G15" s="77">
        <v>0.25</v>
      </c>
      <c r="H15" s="19">
        <v>500</v>
      </c>
      <c r="I15" s="19">
        <f t="shared" si="0"/>
        <v>125</v>
      </c>
      <c r="J15" s="19">
        <f t="shared" si="1"/>
        <v>375</v>
      </c>
    </row>
    <row r="16" spans="2:13" ht="15.75" x14ac:dyDescent="0.3">
      <c r="B16" s="6">
        <v>8</v>
      </c>
      <c r="C16" s="46" t="s">
        <v>27</v>
      </c>
      <c r="D16" s="31"/>
      <c r="E16" s="4"/>
      <c r="F16" s="30"/>
      <c r="G16" s="78">
        <v>1</v>
      </c>
      <c r="H16" s="30">
        <v>200</v>
      </c>
      <c r="I16" s="30">
        <f t="shared" si="0"/>
        <v>200</v>
      </c>
      <c r="J16" s="30">
        <f t="shared" si="1"/>
        <v>600</v>
      </c>
      <c r="L16">
        <f>200*0.8</f>
        <v>160</v>
      </c>
    </row>
    <row r="18" spans="2:10" x14ac:dyDescent="0.25">
      <c r="B18" s="84" t="s">
        <v>3</v>
      </c>
      <c r="C18" s="83" t="s">
        <v>2</v>
      </c>
      <c r="D18" s="83"/>
      <c r="E18" s="86" t="s">
        <v>1</v>
      </c>
      <c r="F18" s="87"/>
      <c r="G18" s="88"/>
      <c r="H18" s="82" t="s">
        <v>33</v>
      </c>
      <c r="I18" s="49" t="s">
        <v>34</v>
      </c>
      <c r="J18" s="49" t="s">
        <v>34</v>
      </c>
    </row>
    <row r="19" spans="2:10" ht="24.75" customHeight="1" x14ac:dyDescent="0.25">
      <c r="B19" s="85"/>
      <c r="C19" s="34" t="s">
        <v>5</v>
      </c>
      <c r="D19" s="34" t="s">
        <v>6</v>
      </c>
      <c r="E19" s="33" t="s">
        <v>28</v>
      </c>
      <c r="F19" s="33" t="s">
        <v>25</v>
      </c>
      <c r="G19" s="72" t="s">
        <v>72</v>
      </c>
      <c r="H19" s="82"/>
      <c r="I19" s="48" t="s">
        <v>35</v>
      </c>
      <c r="J19" s="48" t="s">
        <v>36</v>
      </c>
    </row>
    <row r="20" spans="2:10" x14ac:dyDescent="0.25">
      <c r="B20" s="26">
        <v>9</v>
      </c>
      <c r="C20" s="41" t="s">
        <v>12</v>
      </c>
      <c r="D20" s="32" t="s">
        <v>13</v>
      </c>
      <c r="E20" s="19">
        <v>20</v>
      </c>
      <c r="F20" s="20">
        <v>18</v>
      </c>
      <c r="G20" s="77">
        <v>15</v>
      </c>
      <c r="H20" s="19"/>
      <c r="I20" s="19">
        <f t="shared" ref="I20:I23" si="2">+G20*H20</f>
        <v>0</v>
      </c>
      <c r="J20" s="19">
        <f t="shared" ref="J20:J23" si="3">+I20*3</f>
        <v>0</v>
      </c>
    </row>
    <row r="21" spans="2:10" x14ac:dyDescent="0.25">
      <c r="B21" s="13" t="s">
        <v>16</v>
      </c>
      <c r="C21" s="14"/>
      <c r="D21" s="32" t="s">
        <v>14</v>
      </c>
      <c r="E21" s="19">
        <v>80</v>
      </c>
      <c r="F21" s="20">
        <v>80</v>
      </c>
      <c r="G21" s="77">
        <v>70</v>
      </c>
      <c r="H21" s="19"/>
      <c r="I21" s="19">
        <f t="shared" si="2"/>
        <v>0</v>
      </c>
      <c r="J21" s="19">
        <f t="shared" si="3"/>
        <v>0</v>
      </c>
    </row>
    <row r="22" spans="2:10" x14ac:dyDescent="0.25">
      <c r="B22" s="13" t="s">
        <v>16</v>
      </c>
      <c r="C22" s="14"/>
      <c r="D22" s="32" t="s">
        <v>23</v>
      </c>
      <c r="E22" s="19">
        <v>240</v>
      </c>
      <c r="F22" s="20">
        <v>300</v>
      </c>
      <c r="G22" s="77">
        <v>300</v>
      </c>
      <c r="H22" s="19"/>
      <c r="I22" s="19">
        <f t="shared" si="2"/>
        <v>0</v>
      </c>
      <c r="J22" s="19">
        <f t="shared" si="3"/>
        <v>0</v>
      </c>
    </row>
    <row r="23" spans="2:10" x14ac:dyDescent="0.25">
      <c r="B23" s="15" t="s">
        <v>16</v>
      </c>
      <c r="C23" s="16"/>
      <c r="D23" s="21" t="s">
        <v>24</v>
      </c>
      <c r="E23" s="17">
        <v>800</v>
      </c>
      <c r="F23" s="18">
        <v>700</v>
      </c>
      <c r="G23" s="79">
        <v>600</v>
      </c>
      <c r="H23" s="17">
        <v>1</v>
      </c>
      <c r="I23" s="17">
        <f t="shared" si="2"/>
        <v>600</v>
      </c>
      <c r="J23" s="17">
        <f t="shared" si="3"/>
        <v>1800</v>
      </c>
    </row>
    <row r="24" spans="2:10" x14ac:dyDescent="0.25">
      <c r="H24" t="s">
        <v>73</v>
      </c>
      <c r="I24" s="50">
        <f>SUM(I6:I23)</f>
        <v>4650</v>
      </c>
      <c r="J24" s="50">
        <f>SUM(J6:J23)</f>
        <v>13950</v>
      </c>
    </row>
    <row r="25" spans="2:10" x14ac:dyDescent="0.25">
      <c r="H25" s="80">
        <v>0.12</v>
      </c>
      <c r="I25" s="50">
        <f>I24*H25</f>
        <v>558</v>
      </c>
      <c r="J25" s="50">
        <f>J24*H25</f>
        <v>1674</v>
      </c>
    </row>
    <row r="26" spans="2:10" x14ac:dyDescent="0.25">
      <c r="H26" t="s">
        <v>74</v>
      </c>
      <c r="I26" s="50">
        <f>SUM(I24:I25)</f>
        <v>5208</v>
      </c>
      <c r="J26" s="50">
        <f>SUM(J24:J25)</f>
        <v>15624</v>
      </c>
    </row>
  </sheetData>
  <mergeCells count="9">
    <mergeCell ref="B2:G2"/>
    <mergeCell ref="H18:H19"/>
    <mergeCell ref="C18:D18"/>
    <mergeCell ref="B18:B19"/>
    <mergeCell ref="B3:B4"/>
    <mergeCell ref="E18:G18"/>
    <mergeCell ref="E3:F3"/>
    <mergeCell ref="C3:D3"/>
    <mergeCell ref="H3:H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D2B6B4-B348-4087-AB0A-5D3BD556AAD9}">
  <dimension ref="A1:I28"/>
  <sheetViews>
    <sheetView workbookViewId="0">
      <selection activeCell="C4" sqref="C4"/>
    </sheetView>
  </sheetViews>
  <sheetFormatPr baseColWidth="10" defaultRowHeight="15" x14ac:dyDescent="0.25"/>
  <cols>
    <col min="1" max="1" width="28.28515625" customWidth="1"/>
    <col min="2" max="2" width="6.7109375" customWidth="1"/>
    <col min="3" max="3" width="20.7109375" customWidth="1"/>
    <col min="4" max="4" width="24.7109375" customWidth="1"/>
    <col min="5" max="5" width="23.140625" customWidth="1"/>
  </cols>
  <sheetData>
    <row r="1" spans="1:9" ht="15.75" thickBot="1" x14ac:dyDescent="0.3">
      <c r="A1" s="54"/>
      <c r="B1" s="55" t="s">
        <v>37</v>
      </c>
      <c r="C1" s="55" t="s">
        <v>38</v>
      </c>
    </row>
    <row r="2" spans="1:9" ht="15.75" thickBot="1" x14ac:dyDescent="0.3">
      <c r="A2" s="56" t="s">
        <v>39</v>
      </c>
      <c r="B2" s="57">
        <v>0</v>
      </c>
      <c r="C2" s="57">
        <f>SUM(C3:C14)</f>
        <v>3974</v>
      </c>
    </row>
    <row r="3" spans="1:9" x14ac:dyDescent="0.25">
      <c r="A3" s="58" t="s">
        <v>40</v>
      </c>
      <c r="B3" s="59"/>
      <c r="C3" s="59">
        <f>788*3</f>
        <v>2364</v>
      </c>
      <c r="D3">
        <f>394*2</f>
        <v>788</v>
      </c>
    </row>
    <row r="4" spans="1:9" x14ac:dyDescent="0.25">
      <c r="A4" s="60" t="s">
        <v>41</v>
      </c>
      <c r="B4" s="61"/>
      <c r="C4" s="61">
        <v>300</v>
      </c>
      <c r="E4" s="60" t="s">
        <v>42</v>
      </c>
      <c r="F4" s="53" t="s">
        <v>54</v>
      </c>
      <c r="G4" s="53" t="s">
        <v>55</v>
      </c>
      <c r="H4" t="s">
        <v>56</v>
      </c>
    </row>
    <row r="5" spans="1:9" x14ac:dyDescent="0.25">
      <c r="A5" s="60" t="s">
        <v>42</v>
      </c>
      <c r="B5" s="61"/>
      <c r="C5" s="61">
        <v>800</v>
      </c>
      <c r="E5" t="s">
        <v>53</v>
      </c>
      <c r="F5">
        <v>3</v>
      </c>
      <c r="G5">
        <v>5</v>
      </c>
      <c r="H5">
        <f>+F5*G5</f>
        <v>15</v>
      </c>
      <c r="I5" s="52">
        <v>15</v>
      </c>
    </row>
    <row r="6" spans="1:9" x14ac:dyDescent="0.25">
      <c r="A6" s="60" t="s">
        <v>43</v>
      </c>
      <c r="B6" s="61"/>
      <c r="C6" s="61">
        <v>120</v>
      </c>
      <c r="E6" t="s">
        <v>57</v>
      </c>
      <c r="F6">
        <v>8</v>
      </c>
      <c r="G6">
        <v>55</v>
      </c>
      <c r="H6">
        <v>110</v>
      </c>
      <c r="I6" s="52">
        <v>110</v>
      </c>
    </row>
    <row r="7" spans="1:9" x14ac:dyDescent="0.25">
      <c r="A7" s="60" t="s">
        <v>44</v>
      </c>
      <c r="B7" s="61"/>
      <c r="C7" s="61">
        <v>0</v>
      </c>
      <c r="E7" t="s">
        <v>58</v>
      </c>
      <c r="F7">
        <v>2</v>
      </c>
      <c r="G7">
        <v>2</v>
      </c>
      <c r="H7">
        <v>4</v>
      </c>
      <c r="I7" s="52">
        <v>4</v>
      </c>
    </row>
    <row r="8" spans="1:9" x14ac:dyDescent="0.25">
      <c r="A8" s="62" t="s">
        <v>45</v>
      </c>
      <c r="B8" s="61"/>
      <c r="C8" s="61">
        <v>300</v>
      </c>
      <c r="E8" t="s">
        <v>59</v>
      </c>
      <c r="F8">
        <v>2</v>
      </c>
      <c r="G8">
        <v>8</v>
      </c>
      <c r="H8">
        <v>16</v>
      </c>
      <c r="I8" s="52">
        <v>0</v>
      </c>
    </row>
    <row r="9" spans="1:9" x14ac:dyDescent="0.25">
      <c r="A9" s="62" t="s">
        <v>46</v>
      </c>
      <c r="B9" s="61"/>
      <c r="C9" s="61">
        <v>90</v>
      </c>
      <c r="E9" t="s">
        <v>60</v>
      </c>
      <c r="F9">
        <v>2</v>
      </c>
      <c r="G9">
        <v>8</v>
      </c>
      <c r="H9">
        <v>16</v>
      </c>
      <c r="I9" s="52">
        <v>0</v>
      </c>
    </row>
    <row r="10" spans="1:9" x14ac:dyDescent="0.25">
      <c r="A10" s="62" t="s">
        <v>47</v>
      </c>
      <c r="B10" s="61"/>
      <c r="C10" s="61"/>
      <c r="E10" t="s">
        <v>61</v>
      </c>
      <c r="F10">
        <v>50</v>
      </c>
      <c r="G10">
        <v>0.2</v>
      </c>
      <c r="H10">
        <f>+F10*G10</f>
        <v>10</v>
      </c>
      <c r="I10" s="52">
        <v>10</v>
      </c>
    </row>
    <row r="11" spans="1:9" x14ac:dyDescent="0.25">
      <c r="A11" s="62" t="s">
        <v>47</v>
      </c>
      <c r="B11" s="61"/>
      <c r="C11" s="61"/>
      <c r="E11" t="s">
        <v>62</v>
      </c>
      <c r="F11">
        <v>3</v>
      </c>
      <c r="G11">
        <v>3</v>
      </c>
      <c r="H11">
        <v>10</v>
      </c>
      <c r="I11" s="52">
        <v>10</v>
      </c>
    </row>
    <row r="12" spans="1:9" x14ac:dyDescent="0.25">
      <c r="A12" s="62" t="s">
        <v>47</v>
      </c>
      <c r="B12" s="61"/>
      <c r="C12" s="61"/>
      <c r="E12" t="s">
        <v>63</v>
      </c>
      <c r="F12">
        <v>3</v>
      </c>
      <c r="G12">
        <v>3</v>
      </c>
      <c r="H12">
        <v>10</v>
      </c>
      <c r="I12" s="52">
        <v>10</v>
      </c>
    </row>
    <row r="13" spans="1:9" x14ac:dyDescent="0.25">
      <c r="A13" s="62" t="s">
        <v>47</v>
      </c>
      <c r="B13" s="61"/>
      <c r="C13" s="61"/>
      <c r="E13" t="s">
        <v>64</v>
      </c>
      <c r="F13">
        <v>72</v>
      </c>
      <c r="G13">
        <v>0.8</v>
      </c>
      <c r="H13">
        <f>+F13*G13</f>
        <v>57.6</v>
      </c>
      <c r="I13" s="52">
        <v>57.6</v>
      </c>
    </row>
    <row r="14" spans="1:9" ht="15.75" thickBot="1" x14ac:dyDescent="0.3">
      <c r="A14" s="62" t="s">
        <v>47</v>
      </c>
      <c r="B14" s="63"/>
      <c r="C14" s="63"/>
      <c r="E14" t="s">
        <v>65</v>
      </c>
      <c r="F14">
        <v>5</v>
      </c>
      <c r="G14">
        <v>3</v>
      </c>
      <c r="H14">
        <v>15</v>
      </c>
      <c r="I14" s="52">
        <v>0</v>
      </c>
    </row>
    <row r="15" spans="1:9" ht="15.75" thickBot="1" x14ac:dyDescent="0.3">
      <c r="A15" s="64" t="s">
        <v>48</v>
      </c>
      <c r="B15" s="57">
        <v>0</v>
      </c>
      <c r="C15" s="57">
        <v>30</v>
      </c>
      <c r="E15" t="s">
        <v>66</v>
      </c>
      <c r="F15">
        <v>2</v>
      </c>
      <c r="G15">
        <v>2</v>
      </c>
      <c r="H15">
        <v>4</v>
      </c>
      <c r="I15" s="52">
        <v>4</v>
      </c>
    </row>
    <row r="16" spans="1:9" x14ac:dyDescent="0.25">
      <c r="A16" s="65" t="s">
        <v>49</v>
      </c>
      <c r="B16" s="59"/>
      <c r="C16" s="59"/>
      <c r="E16" t="s">
        <v>67</v>
      </c>
      <c r="H16">
        <v>27</v>
      </c>
      <c r="I16" s="52">
        <v>27</v>
      </c>
    </row>
    <row r="17" spans="1:9" x14ac:dyDescent="0.25">
      <c r="A17" s="65" t="s">
        <v>50</v>
      </c>
      <c r="B17" s="61"/>
      <c r="C17" s="61">
        <v>0</v>
      </c>
      <c r="E17" t="s">
        <v>68</v>
      </c>
      <c r="F17">
        <v>3</v>
      </c>
      <c r="G17">
        <v>2</v>
      </c>
      <c r="H17">
        <v>6</v>
      </c>
      <c r="I17" s="52">
        <v>0</v>
      </c>
    </row>
    <row r="18" spans="1:9" x14ac:dyDescent="0.25">
      <c r="A18" s="65" t="s">
        <v>51</v>
      </c>
      <c r="B18" s="61"/>
      <c r="C18" s="61">
        <v>80</v>
      </c>
    </row>
    <row r="19" spans="1:9" x14ac:dyDescent="0.25">
      <c r="A19" s="66" t="s">
        <v>69</v>
      </c>
      <c r="B19" s="67"/>
      <c r="C19" s="67">
        <v>160</v>
      </c>
    </row>
    <row r="20" spans="1:9" x14ac:dyDescent="0.25">
      <c r="A20" s="66" t="s">
        <v>70</v>
      </c>
      <c r="B20" s="61"/>
      <c r="C20" s="61">
        <v>40</v>
      </c>
      <c r="H20">
        <f>SUM(H5:H19)</f>
        <v>300.60000000000002</v>
      </c>
      <c r="I20" s="52">
        <f>SUM(I5:I19)</f>
        <v>247.6</v>
      </c>
    </row>
    <row r="21" spans="1:9" x14ac:dyDescent="0.25">
      <c r="A21" s="66" t="s">
        <v>71</v>
      </c>
      <c r="B21" s="61"/>
      <c r="C21" s="61">
        <v>50</v>
      </c>
    </row>
    <row r="22" spans="1:9" x14ac:dyDescent="0.25">
      <c r="A22" s="66" t="s">
        <v>47</v>
      </c>
      <c r="B22" s="61"/>
      <c r="C22" s="61"/>
    </row>
    <row r="23" spans="1:9" x14ac:dyDescent="0.25">
      <c r="A23" s="66" t="s">
        <v>47</v>
      </c>
      <c r="B23" s="61"/>
      <c r="C23" s="61"/>
    </row>
    <row r="24" spans="1:9" x14ac:dyDescent="0.25">
      <c r="A24" s="66" t="s">
        <v>47</v>
      </c>
      <c r="B24" s="61"/>
      <c r="C24" s="61"/>
    </row>
    <row r="25" spans="1:9" x14ac:dyDescent="0.25">
      <c r="A25" s="66" t="s">
        <v>47</v>
      </c>
      <c r="B25" s="61"/>
      <c r="C25" s="61"/>
    </row>
    <row r="26" spans="1:9" x14ac:dyDescent="0.25">
      <c r="A26" s="66" t="s">
        <v>47</v>
      </c>
      <c r="B26" s="61"/>
      <c r="C26" s="61"/>
    </row>
    <row r="27" spans="1:9" ht="15.75" thickBot="1" x14ac:dyDescent="0.3">
      <c r="A27" s="66" t="s">
        <v>47</v>
      </c>
      <c r="B27" s="63"/>
      <c r="C27" s="63"/>
    </row>
    <row r="28" spans="1:9" ht="15.75" thickBot="1" x14ac:dyDescent="0.3">
      <c r="A28" s="68" t="s">
        <v>52</v>
      </c>
      <c r="B28" s="69">
        <v>0</v>
      </c>
      <c r="C28" s="69">
        <v>1042.8899999999999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F19459-6871-4BCE-B577-DA367E03AC4C}">
  <dimension ref="E3:F122"/>
  <sheetViews>
    <sheetView topLeftCell="A106" workbookViewId="0">
      <selection activeCell="F3" sqref="F3:F122"/>
    </sheetView>
  </sheetViews>
  <sheetFormatPr baseColWidth="10" defaultRowHeight="15" x14ac:dyDescent="0.25"/>
  <sheetData>
    <row r="3" spans="5:6" x14ac:dyDescent="0.25">
      <c r="E3">
        <v>1</v>
      </c>
      <c r="F3" s="51">
        <v>43646</v>
      </c>
    </row>
    <row r="4" spans="5:6" x14ac:dyDescent="0.25">
      <c r="E4">
        <v>2</v>
      </c>
      <c r="F4" s="51">
        <v>43676</v>
      </c>
    </row>
    <row r="5" spans="5:6" x14ac:dyDescent="0.25">
      <c r="E5">
        <v>3</v>
      </c>
      <c r="F5" s="51">
        <v>43707</v>
      </c>
    </row>
    <row r="6" spans="5:6" x14ac:dyDescent="0.25">
      <c r="E6">
        <v>4</v>
      </c>
      <c r="F6" s="51">
        <v>43738</v>
      </c>
    </row>
    <row r="7" spans="5:6" x14ac:dyDescent="0.25">
      <c r="E7">
        <v>5</v>
      </c>
      <c r="F7" s="51">
        <v>43768</v>
      </c>
    </row>
    <row r="8" spans="5:6" x14ac:dyDescent="0.25">
      <c r="E8">
        <v>6</v>
      </c>
      <c r="F8" s="51">
        <v>43799</v>
      </c>
    </row>
    <row r="9" spans="5:6" x14ac:dyDescent="0.25">
      <c r="E9">
        <v>7</v>
      </c>
      <c r="F9" s="51">
        <v>43829</v>
      </c>
    </row>
    <row r="10" spans="5:6" x14ac:dyDescent="0.25">
      <c r="E10">
        <v>8</v>
      </c>
      <c r="F10" s="51">
        <v>43860</v>
      </c>
    </row>
    <row r="11" spans="5:6" x14ac:dyDescent="0.25">
      <c r="E11">
        <v>9</v>
      </c>
      <c r="F11" s="51">
        <v>43890</v>
      </c>
    </row>
    <row r="12" spans="5:6" x14ac:dyDescent="0.25">
      <c r="E12">
        <v>10</v>
      </c>
      <c r="F12" s="51">
        <v>43920</v>
      </c>
    </row>
    <row r="13" spans="5:6" x14ac:dyDescent="0.25">
      <c r="E13">
        <v>11</v>
      </c>
      <c r="F13" s="51">
        <v>43951</v>
      </c>
    </row>
    <row r="14" spans="5:6" x14ac:dyDescent="0.25">
      <c r="E14">
        <v>12</v>
      </c>
      <c r="F14" s="51">
        <v>43981</v>
      </c>
    </row>
    <row r="15" spans="5:6" x14ac:dyDescent="0.25">
      <c r="E15">
        <v>13</v>
      </c>
      <c r="F15" s="51">
        <v>44012</v>
      </c>
    </row>
    <row r="16" spans="5:6" x14ac:dyDescent="0.25">
      <c r="E16">
        <v>14</v>
      </c>
      <c r="F16" s="51">
        <v>44042</v>
      </c>
    </row>
    <row r="17" spans="5:6" x14ac:dyDescent="0.25">
      <c r="E17">
        <v>15</v>
      </c>
      <c r="F17" s="51">
        <v>44073</v>
      </c>
    </row>
    <row r="18" spans="5:6" x14ac:dyDescent="0.25">
      <c r="E18">
        <v>16</v>
      </c>
      <c r="F18" s="51">
        <v>44104</v>
      </c>
    </row>
    <row r="19" spans="5:6" x14ac:dyDescent="0.25">
      <c r="E19">
        <v>17</v>
      </c>
      <c r="F19" s="51">
        <v>44134</v>
      </c>
    </row>
    <row r="20" spans="5:6" x14ac:dyDescent="0.25">
      <c r="E20">
        <v>18</v>
      </c>
      <c r="F20" s="51">
        <v>44165</v>
      </c>
    </row>
    <row r="21" spans="5:6" x14ac:dyDescent="0.25">
      <c r="E21">
        <v>19</v>
      </c>
      <c r="F21" s="51">
        <v>44195</v>
      </c>
    </row>
    <row r="22" spans="5:6" x14ac:dyDescent="0.25">
      <c r="E22">
        <v>20</v>
      </c>
      <c r="F22" s="51">
        <v>44226</v>
      </c>
    </row>
    <row r="23" spans="5:6" x14ac:dyDescent="0.25">
      <c r="E23">
        <v>21</v>
      </c>
      <c r="F23" s="51">
        <v>44255</v>
      </c>
    </row>
    <row r="24" spans="5:6" x14ac:dyDescent="0.25">
      <c r="E24">
        <v>22</v>
      </c>
      <c r="F24" s="51">
        <v>44285</v>
      </c>
    </row>
    <row r="25" spans="5:6" x14ac:dyDescent="0.25">
      <c r="E25">
        <v>23</v>
      </c>
      <c r="F25" s="51">
        <v>44316</v>
      </c>
    </row>
    <row r="26" spans="5:6" x14ac:dyDescent="0.25">
      <c r="E26">
        <v>24</v>
      </c>
      <c r="F26" s="51">
        <v>44346</v>
      </c>
    </row>
    <row r="27" spans="5:6" x14ac:dyDescent="0.25">
      <c r="E27">
        <v>25</v>
      </c>
      <c r="F27" s="51">
        <v>44377</v>
      </c>
    </row>
    <row r="28" spans="5:6" x14ac:dyDescent="0.25">
      <c r="E28">
        <v>26</v>
      </c>
      <c r="F28" s="51">
        <v>44407</v>
      </c>
    </row>
    <row r="29" spans="5:6" x14ac:dyDescent="0.25">
      <c r="E29">
        <v>27</v>
      </c>
      <c r="F29" s="51">
        <v>44438</v>
      </c>
    </row>
    <row r="30" spans="5:6" x14ac:dyDescent="0.25">
      <c r="E30">
        <v>28</v>
      </c>
      <c r="F30" s="51">
        <v>44469</v>
      </c>
    </row>
    <row r="31" spans="5:6" x14ac:dyDescent="0.25">
      <c r="E31">
        <v>29</v>
      </c>
      <c r="F31" s="51">
        <v>44499</v>
      </c>
    </row>
    <row r="32" spans="5:6" x14ac:dyDescent="0.25">
      <c r="E32">
        <v>30</v>
      </c>
      <c r="F32" s="51">
        <v>44530</v>
      </c>
    </row>
    <row r="33" spans="5:6" x14ac:dyDescent="0.25">
      <c r="E33">
        <v>31</v>
      </c>
      <c r="F33" s="51">
        <v>44560</v>
      </c>
    </row>
    <row r="34" spans="5:6" x14ac:dyDescent="0.25">
      <c r="E34">
        <v>32</v>
      </c>
      <c r="F34" s="51">
        <v>44591</v>
      </c>
    </row>
    <row r="35" spans="5:6" x14ac:dyDescent="0.25">
      <c r="E35">
        <v>33</v>
      </c>
      <c r="F35" s="51">
        <v>44620</v>
      </c>
    </row>
    <row r="36" spans="5:6" x14ac:dyDescent="0.25">
      <c r="E36">
        <v>34</v>
      </c>
      <c r="F36" s="51">
        <v>44650</v>
      </c>
    </row>
    <row r="37" spans="5:6" x14ac:dyDescent="0.25">
      <c r="E37">
        <v>35</v>
      </c>
      <c r="F37" s="51">
        <v>44681</v>
      </c>
    </row>
    <row r="38" spans="5:6" x14ac:dyDescent="0.25">
      <c r="E38">
        <v>36</v>
      </c>
      <c r="F38" s="51">
        <v>44711</v>
      </c>
    </row>
    <row r="39" spans="5:6" x14ac:dyDescent="0.25">
      <c r="E39">
        <v>37</v>
      </c>
      <c r="F39" s="51">
        <v>44742</v>
      </c>
    </row>
    <row r="40" spans="5:6" x14ac:dyDescent="0.25">
      <c r="E40">
        <v>38</v>
      </c>
      <c r="F40" s="51">
        <v>44772</v>
      </c>
    </row>
    <row r="41" spans="5:6" x14ac:dyDescent="0.25">
      <c r="E41">
        <v>39</v>
      </c>
      <c r="F41" s="51">
        <v>44803</v>
      </c>
    </row>
    <row r="42" spans="5:6" x14ac:dyDescent="0.25">
      <c r="E42">
        <v>40</v>
      </c>
      <c r="F42" s="51">
        <v>44834</v>
      </c>
    </row>
    <row r="43" spans="5:6" x14ac:dyDescent="0.25">
      <c r="E43">
        <v>41</v>
      </c>
      <c r="F43" s="51">
        <v>44864</v>
      </c>
    </row>
    <row r="44" spans="5:6" x14ac:dyDescent="0.25">
      <c r="E44">
        <v>42</v>
      </c>
      <c r="F44" s="51">
        <v>44895</v>
      </c>
    </row>
    <row r="45" spans="5:6" x14ac:dyDescent="0.25">
      <c r="E45">
        <v>43</v>
      </c>
      <c r="F45" s="51">
        <v>44925</v>
      </c>
    </row>
    <row r="46" spans="5:6" x14ac:dyDescent="0.25">
      <c r="E46">
        <v>44</v>
      </c>
      <c r="F46" s="51">
        <v>44956</v>
      </c>
    </row>
    <row r="47" spans="5:6" x14ac:dyDescent="0.25">
      <c r="E47">
        <v>45</v>
      </c>
      <c r="F47" s="51">
        <v>44985</v>
      </c>
    </row>
    <row r="48" spans="5:6" x14ac:dyDescent="0.25">
      <c r="E48">
        <v>46</v>
      </c>
      <c r="F48" s="51">
        <v>45015</v>
      </c>
    </row>
    <row r="49" spans="5:6" x14ac:dyDescent="0.25">
      <c r="E49">
        <v>47</v>
      </c>
      <c r="F49" s="51">
        <v>45046</v>
      </c>
    </row>
    <row r="50" spans="5:6" x14ac:dyDescent="0.25">
      <c r="E50">
        <v>48</v>
      </c>
      <c r="F50" s="51">
        <v>45076</v>
      </c>
    </row>
    <row r="51" spans="5:6" x14ac:dyDescent="0.25">
      <c r="E51">
        <v>49</v>
      </c>
      <c r="F51" s="51">
        <v>45107</v>
      </c>
    </row>
    <row r="52" spans="5:6" x14ac:dyDescent="0.25">
      <c r="E52">
        <v>50</v>
      </c>
      <c r="F52" s="51">
        <v>45137</v>
      </c>
    </row>
    <row r="53" spans="5:6" x14ac:dyDescent="0.25">
      <c r="E53">
        <v>51</v>
      </c>
      <c r="F53" s="51">
        <v>45168</v>
      </c>
    </row>
    <row r="54" spans="5:6" x14ac:dyDescent="0.25">
      <c r="E54">
        <v>52</v>
      </c>
      <c r="F54" s="51">
        <v>45199</v>
      </c>
    </row>
    <row r="55" spans="5:6" x14ac:dyDescent="0.25">
      <c r="E55">
        <v>53</v>
      </c>
      <c r="F55" s="51">
        <v>45229</v>
      </c>
    </row>
    <row r="56" spans="5:6" x14ac:dyDescent="0.25">
      <c r="E56">
        <v>54</v>
      </c>
      <c r="F56" s="51">
        <v>45260</v>
      </c>
    </row>
    <row r="57" spans="5:6" x14ac:dyDescent="0.25">
      <c r="E57">
        <v>55</v>
      </c>
      <c r="F57" s="51">
        <v>45290</v>
      </c>
    </row>
    <row r="58" spans="5:6" x14ac:dyDescent="0.25">
      <c r="E58">
        <v>56</v>
      </c>
      <c r="F58" s="51">
        <v>45321</v>
      </c>
    </row>
    <row r="59" spans="5:6" x14ac:dyDescent="0.25">
      <c r="E59">
        <v>57</v>
      </c>
      <c r="F59" s="51">
        <v>45351</v>
      </c>
    </row>
    <row r="60" spans="5:6" x14ac:dyDescent="0.25">
      <c r="E60">
        <v>58</v>
      </c>
      <c r="F60" s="51">
        <v>45381</v>
      </c>
    </row>
    <row r="61" spans="5:6" x14ac:dyDescent="0.25">
      <c r="E61">
        <v>59</v>
      </c>
      <c r="F61" s="51">
        <v>45412</v>
      </c>
    </row>
    <row r="62" spans="5:6" x14ac:dyDescent="0.25">
      <c r="E62">
        <v>60</v>
      </c>
      <c r="F62" s="51">
        <v>45442</v>
      </c>
    </row>
    <row r="63" spans="5:6" x14ac:dyDescent="0.25">
      <c r="E63">
        <v>61</v>
      </c>
      <c r="F63" s="51">
        <v>45473</v>
      </c>
    </row>
    <row r="64" spans="5:6" x14ac:dyDescent="0.25">
      <c r="E64">
        <v>62</v>
      </c>
      <c r="F64" s="51">
        <v>45503</v>
      </c>
    </row>
    <row r="65" spans="5:6" x14ac:dyDescent="0.25">
      <c r="E65">
        <v>63</v>
      </c>
      <c r="F65" s="51">
        <v>45534</v>
      </c>
    </row>
    <row r="66" spans="5:6" x14ac:dyDescent="0.25">
      <c r="E66">
        <v>64</v>
      </c>
      <c r="F66" s="51">
        <v>45565</v>
      </c>
    </row>
    <row r="67" spans="5:6" x14ac:dyDescent="0.25">
      <c r="E67">
        <v>65</v>
      </c>
      <c r="F67" s="51">
        <v>45595</v>
      </c>
    </row>
    <row r="68" spans="5:6" x14ac:dyDescent="0.25">
      <c r="E68">
        <v>66</v>
      </c>
      <c r="F68" s="51">
        <v>45626</v>
      </c>
    </row>
    <row r="69" spans="5:6" x14ac:dyDescent="0.25">
      <c r="E69">
        <v>67</v>
      </c>
      <c r="F69" s="51">
        <v>45656</v>
      </c>
    </row>
    <row r="70" spans="5:6" x14ac:dyDescent="0.25">
      <c r="E70">
        <v>68</v>
      </c>
      <c r="F70" s="51">
        <v>45687</v>
      </c>
    </row>
    <row r="71" spans="5:6" x14ac:dyDescent="0.25">
      <c r="E71">
        <v>69</v>
      </c>
      <c r="F71" s="51">
        <v>45716</v>
      </c>
    </row>
    <row r="72" spans="5:6" x14ac:dyDescent="0.25">
      <c r="E72">
        <v>70</v>
      </c>
      <c r="F72" s="51">
        <v>45746</v>
      </c>
    </row>
    <row r="73" spans="5:6" x14ac:dyDescent="0.25">
      <c r="E73">
        <v>71</v>
      </c>
      <c r="F73" s="51">
        <v>45777</v>
      </c>
    </row>
    <row r="74" spans="5:6" x14ac:dyDescent="0.25">
      <c r="E74">
        <v>72</v>
      </c>
      <c r="F74" s="51">
        <v>45807</v>
      </c>
    </row>
    <row r="75" spans="5:6" x14ac:dyDescent="0.25">
      <c r="E75">
        <v>73</v>
      </c>
      <c r="F75" s="51">
        <v>45838</v>
      </c>
    </row>
    <row r="76" spans="5:6" x14ac:dyDescent="0.25">
      <c r="E76">
        <v>74</v>
      </c>
      <c r="F76" s="51">
        <v>45868</v>
      </c>
    </row>
    <row r="77" spans="5:6" x14ac:dyDescent="0.25">
      <c r="E77">
        <v>75</v>
      </c>
      <c r="F77" s="51">
        <v>45899</v>
      </c>
    </row>
    <row r="78" spans="5:6" x14ac:dyDescent="0.25">
      <c r="E78">
        <v>76</v>
      </c>
      <c r="F78" s="51">
        <v>45930</v>
      </c>
    </row>
    <row r="79" spans="5:6" x14ac:dyDescent="0.25">
      <c r="E79">
        <v>77</v>
      </c>
      <c r="F79" s="51">
        <v>45960</v>
      </c>
    </row>
    <row r="80" spans="5:6" x14ac:dyDescent="0.25">
      <c r="E80">
        <v>78</v>
      </c>
      <c r="F80" s="51">
        <v>45991</v>
      </c>
    </row>
    <row r="81" spans="5:6" x14ac:dyDescent="0.25">
      <c r="E81">
        <v>79</v>
      </c>
      <c r="F81" s="51">
        <v>46021</v>
      </c>
    </row>
    <row r="82" spans="5:6" x14ac:dyDescent="0.25">
      <c r="E82">
        <v>80</v>
      </c>
      <c r="F82" s="51">
        <v>46052</v>
      </c>
    </row>
    <row r="83" spans="5:6" x14ac:dyDescent="0.25">
      <c r="E83">
        <v>81</v>
      </c>
      <c r="F83" s="51">
        <v>46081</v>
      </c>
    </row>
    <row r="84" spans="5:6" x14ac:dyDescent="0.25">
      <c r="E84">
        <v>82</v>
      </c>
      <c r="F84" s="51">
        <v>46111</v>
      </c>
    </row>
    <row r="85" spans="5:6" x14ac:dyDescent="0.25">
      <c r="E85">
        <v>83</v>
      </c>
      <c r="F85" s="51">
        <v>46142</v>
      </c>
    </row>
    <row r="86" spans="5:6" x14ac:dyDescent="0.25">
      <c r="E86">
        <v>84</v>
      </c>
      <c r="F86" s="51">
        <v>46172</v>
      </c>
    </row>
    <row r="87" spans="5:6" x14ac:dyDescent="0.25">
      <c r="E87">
        <v>85</v>
      </c>
      <c r="F87" s="51">
        <v>46203</v>
      </c>
    </row>
    <row r="88" spans="5:6" x14ac:dyDescent="0.25">
      <c r="E88">
        <v>86</v>
      </c>
      <c r="F88" s="51">
        <v>46233</v>
      </c>
    </row>
    <row r="89" spans="5:6" x14ac:dyDescent="0.25">
      <c r="E89">
        <v>87</v>
      </c>
      <c r="F89" s="51">
        <v>46264</v>
      </c>
    </row>
    <row r="90" spans="5:6" x14ac:dyDescent="0.25">
      <c r="E90">
        <v>88</v>
      </c>
      <c r="F90" s="51">
        <v>46295</v>
      </c>
    </row>
    <row r="91" spans="5:6" x14ac:dyDescent="0.25">
      <c r="E91">
        <v>89</v>
      </c>
      <c r="F91" s="51">
        <v>46325</v>
      </c>
    </row>
    <row r="92" spans="5:6" x14ac:dyDescent="0.25">
      <c r="E92">
        <v>90</v>
      </c>
      <c r="F92" s="51">
        <v>46356</v>
      </c>
    </row>
    <row r="93" spans="5:6" x14ac:dyDescent="0.25">
      <c r="E93">
        <v>91</v>
      </c>
      <c r="F93" s="51">
        <v>46386</v>
      </c>
    </row>
    <row r="94" spans="5:6" x14ac:dyDescent="0.25">
      <c r="E94">
        <v>92</v>
      </c>
      <c r="F94" s="51">
        <v>46417</v>
      </c>
    </row>
    <row r="95" spans="5:6" x14ac:dyDescent="0.25">
      <c r="E95">
        <v>93</v>
      </c>
      <c r="F95" s="51">
        <v>46446</v>
      </c>
    </row>
    <row r="96" spans="5:6" x14ac:dyDescent="0.25">
      <c r="E96">
        <v>94</v>
      </c>
      <c r="F96" s="51">
        <v>46476</v>
      </c>
    </row>
    <row r="97" spans="5:6" x14ac:dyDescent="0.25">
      <c r="E97">
        <v>95</v>
      </c>
      <c r="F97" s="51">
        <v>46507</v>
      </c>
    </row>
    <row r="98" spans="5:6" x14ac:dyDescent="0.25">
      <c r="E98">
        <v>96</v>
      </c>
      <c r="F98" s="51">
        <v>46537</v>
      </c>
    </row>
    <row r="99" spans="5:6" x14ac:dyDescent="0.25">
      <c r="E99">
        <v>97</v>
      </c>
      <c r="F99" s="51">
        <v>46568</v>
      </c>
    </row>
    <row r="100" spans="5:6" x14ac:dyDescent="0.25">
      <c r="E100">
        <v>98</v>
      </c>
      <c r="F100" s="51">
        <v>46598</v>
      </c>
    </row>
    <row r="101" spans="5:6" x14ac:dyDescent="0.25">
      <c r="E101">
        <v>99</v>
      </c>
      <c r="F101" s="51">
        <v>46629</v>
      </c>
    </row>
    <row r="102" spans="5:6" x14ac:dyDescent="0.25">
      <c r="E102">
        <v>100</v>
      </c>
      <c r="F102" s="51">
        <v>46660</v>
      </c>
    </row>
    <row r="103" spans="5:6" x14ac:dyDescent="0.25">
      <c r="E103">
        <v>101</v>
      </c>
      <c r="F103" s="51">
        <v>46690</v>
      </c>
    </row>
    <row r="104" spans="5:6" x14ac:dyDescent="0.25">
      <c r="E104">
        <v>102</v>
      </c>
      <c r="F104" s="51">
        <v>46721</v>
      </c>
    </row>
    <row r="105" spans="5:6" x14ac:dyDescent="0.25">
      <c r="E105">
        <v>103</v>
      </c>
      <c r="F105" s="51">
        <v>46751</v>
      </c>
    </row>
    <row r="106" spans="5:6" x14ac:dyDescent="0.25">
      <c r="E106">
        <v>104</v>
      </c>
      <c r="F106" s="51">
        <v>46782</v>
      </c>
    </row>
    <row r="107" spans="5:6" x14ac:dyDescent="0.25">
      <c r="E107">
        <v>105</v>
      </c>
      <c r="F107" s="51">
        <v>46812</v>
      </c>
    </row>
    <row r="108" spans="5:6" x14ac:dyDescent="0.25">
      <c r="E108">
        <v>106</v>
      </c>
      <c r="F108" s="51">
        <v>46842</v>
      </c>
    </row>
    <row r="109" spans="5:6" x14ac:dyDescent="0.25">
      <c r="E109">
        <v>107</v>
      </c>
      <c r="F109" s="51">
        <v>46873</v>
      </c>
    </row>
    <row r="110" spans="5:6" x14ac:dyDescent="0.25">
      <c r="E110">
        <v>108</v>
      </c>
      <c r="F110" s="51">
        <v>46903</v>
      </c>
    </row>
    <row r="111" spans="5:6" x14ac:dyDescent="0.25">
      <c r="E111">
        <v>109</v>
      </c>
      <c r="F111" s="51">
        <v>46934</v>
      </c>
    </row>
    <row r="112" spans="5:6" x14ac:dyDescent="0.25">
      <c r="E112">
        <v>110</v>
      </c>
      <c r="F112" s="51">
        <v>46964</v>
      </c>
    </row>
    <row r="113" spans="5:6" x14ac:dyDescent="0.25">
      <c r="E113">
        <v>111</v>
      </c>
      <c r="F113" s="51">
        <v>46995</v>
      </c>
    </row>
    <row r="114" spans="5:6" x14ac:dyDescent="0.25">
      <c r="E114">
        <v>112</v>
      </c>
      <c r="F114" s="51">
        <v>47026</v>
      </c>
    </row>
    <row r="115" spans="5:6" x14ac:dyDescent="0.25">
      <c r="E115">
        <v>113</v>
      </c>
      <c r="F115" s="51">
        <v>47056</v>
      </c>
    </row>
    <row r="116" spans="5:6" x14ac:dyDescent="0.25">
      <c r="E116">
        <v>114</v>
      </c>
      <c r="F116" s="51">
        <v>47087</v>
      </c>
    </row>
    <row r="117" spans="5:6" x14ac:dyDescent="0.25">
      <c r="E117">
        <v>115</v>
      </c>
      <c r="F117" s="51">
        <v>47117</v>
      </c>
    </row>
    <row r="118" spans="5:6" x14ac:dyDescent="0.25">
      <c r="E118">
        <v>116</v>
      </c>
      <c r="F118" s="51">
        <v>47148</v>
      </c>
    </row>
    <row r="119" spans="5:6" x14ac:dyDescent="0.25">
      <c r="E119">
        <v>117</v>
      </c>
      <c r="F119" s="51">
        <v>47177</v>
      </c>
    </row>
    <row r="120" spans="5:6" x14ac:dyDescent="0.25">
      <c r="E120">
        <v>118</v>
      </c>
      <c r="F120" s="51">
        <v>47207</v>
      </c>
    </row>
    <row r="121" spans="5:6" x14ac:dyDescent="0.25">
      <c r="E121">
        <v>119</v>
      </c>
      <c r="F121" s="51">
        <v>47238</v>
      </c>
    </row>
    <row r="122" spans="5:6" x14ac:dyDescent="0.25">
      <c r="E122">
        <v>120</v>
      </c>
      <c r="F122" s="51">
        <v>47268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PRECIOS-INGRESOS</vt:lpstr>
      <vt:lpstr>GASTOS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nitur</dc:creator>
  <cp:lastModifiedBy>nitur</cp:lastModifiedBy>
  <dcterms:created xsi:type="dcterms:W3CDTF">2019-05-12T03:08:44Z</dcterms:created>
  <dcterms:modified xsi:type="dcterms:W3CDTF">2019-05-13T06:40:15Z</dcterms:modified>
</cp:coreProperties>
</file>